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69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48" i="1"/>
  <c r="I44"/>
  <c r="I34"/>
  <c r="E32"/>
  <c r="E31"/>
  <c r="I30"/>
  <c r="E30"/>
  <c r="I14" s="1"/>
  <c r="I43" s="1"/>
  <c r="I29"/>
  <c r="E28"/>
  <c r="E27"/>
  <c r="E25"/>
  <c r="E24"/>
  <c r="E23"/>
  <c r="I22"/>
  <c r="I39" s="1"/>
  <c r="E18"/>
  <c r="I11" s="1"/>
  <c r="E17"/>
  <c r="E16"/>
  <c r="I15"/>
  <c r="E15"/>
  <c r="I21" s="1"/>
  <c r="I38" s="1"/>
  <c r="I40" s="1"/>
  <c r="E14"/>
  <c r="I13"/>
  <c r="I42" s="1"/>
  <c r="I12"/>
  <c r="I35" s="1"/>
  <c r="E11"/>
  <c r="I10"/>
  <c r="I32" s="1"/>
  <c r="E10"/>
  <c r="I20" s="1"/>
  <c r="I31" s="1"/>
  <c r="E9"/>
  <c r="I19" s="1"/>
  <c r="I45" l="1"/>
  <c r="I36"/>
  <c r="I24"/>
  <c r="I16"/>
  <c r="I47" l="1"/>
  <c r="I49" s="1"/>
</calcChain>
</file>

<file path=xl/sharedStrings.xml><?xml version="1.0" encoding="utf-8"?>
<sst xmlns="http://schemas.openxmlformats.org/spreadsheetml/2006/main" count="84" uniqueCount="81">
  <si>
    <t>Chapter 1 Problem 14 Suggested Answers</t>
  </si>
  <si>
    <t>a.</t>
  </si>
  <si>
    <t>Prepare a sources and uses statement for Whistler Corp. for fiscal year 2014.</t>
  </si>
  <si>
    <t>b.</t>
  </si>
  <si>
    <t xml:space="preserve">Prepare a cash flow statement for Whistler Corp. for fiscal year 2014. </t>
  </si>
  <si>
    <t>Whistler Corporation Financial Statements</t>
  </si>
  <si>
    <t>Balance Sheet:</t>
  </si>
  <si>
    <t>Changes</t>
  </si>
  <si>
    <t>Sources and Uses Statement:</t>
  </si>
  <si>
    <t>Current Assets</t>
  </si>
  <si>
    <t>Cash</t>
  </si>
  <si>
    <t>Sources of cash</t>
  </si>
  <si>
    <t>Accounts Receivable</t>
  </si>
  <si>
    <t>Reduction in inventories</t>
  </si>
  <si>
    <t>Inventories</t>
  </si>
  <si>
    <t>Increase in accumulated depreciation</t>
  </si>
  <si>
    <t>Total current assets</t>
  </si>
  <si>
    <t>Increase in taxes payable</t>
  </si>
  <si>
    <t>Noncurrent Assets</t>
  </si>
  <si>
    <t>Increase in long-term debt</t>
  </si>
  <si>
    <t>Land</t>
  </si>
  <si>
    <t>Increase in common stock</t>
  </si>
  <si>
    <t>Buildings</t>
  </si>
  <si>
    <t>Increase in retained earnings</t>
  </si>
  <si>
    <t>Equipment</t>
  </si>
  <si>
    <t xml:space="preserve">   Total sources of cash </t>
  </si>
  <si>
    <t>Patent</t>
  </si>
  <si>
    <t>Accumulated depreciation</t>
  </si>
  <si>
    <t xml:space="preserve">Uses of cash </t>
  </si>
  <si>
    <t>Total noncurrent assets</t>
  </si>
  <si>
    <t>Increase in cash</t>
  </si>
  <si>
    <t>Total Assets</t>
  </si>
  <si>
    <t>Increase in accounts receivable</t>
  </si>
  <si>
    <t>Increase in buildings</t>
  </si>
  <si>
    <t>Current Liabilities</t>
  </si>
  <si>
    <t>Increase in equipment</t>
  </si>
  <si>
    <t>Accounts payable to suppliers</t>
  </si>
  <si>
    <t>Reduction in accounts payable</t>
  </si>
  <si>
    <t>Income taxes payable</t>
  </si>
  <si>
    <t xml:space="preserve">   Total uses of cash </t>
  </si>
  <si>
    <t>Total current liabilities</t>
  </si>
  <si>
    <t>Noncurrent Liabilities</t>
  </si>
  <si>
    <t>Cash flow statement:</t>
  </si>
  <si>
    <t>Long term debt</t>
  </si>
  <si>
    <t>Total liabilities</t>
  </si>
  <si>
    <t>Operating activities</t>
  </si>
  <si>
    <t>Shareholders’ Equity</t>
  </si>
  <si>
    <t>Net income</t>
  </si>
  <si>
    <t>Common Stock</t>
  </si>
  <si>
    <t>Add back depreciation</t>
  </si>
  <si>
    <t>Retained Earnings</t>
  </si>
  <si>
    <t>(Increase) decrease in Receivables</t>
  </si>
  <si>
    <t>Total shareholders’ equity</t>
  </si>
  <si>
    <t>(Increase) decrease in inventories</t>
  </si>
  <si>
    <t>Total Liabilities and Shareholders Equity</t>
  </si>
  <si>
    <t>(Increase) decrease other current assets</t>
  </si>
  <si>
    <t>Increase (decrease) in accounts payable</t>
  </si>
  <si>
    <t>Increase (decrease) in income taxes payable</t>
  </si>
  <si>
    <t>Income statement:</t>
  </si>
  <si>
    <t>Cash flow from operations</t>
  </si>
  <si>
    <t>Sales</t>
  </si>
  <si>
    <t>Investing activities</t>
  </si>
  <si>
    <t>Cost of goods sold</t>
  </si>
  <si>
    <t>(Increase) decrease in building</t>
  </si>
  <si>
    <t>Depreciation expenses</t>
  </si>
  <si>
    <t>(Increase) decrease in equipment</t>
  </si>
  <si>
    <t>Net interest expenses</t>
  </si>
  <si>
    <t>Cash flow from investing</t>
  </si>
  <si>
    <t>Other expenses</t>
  </si>
  <si>
    <t>Financing activities</t>
  </si>
  <si>
    <t>Income before taxes</t>
  </si>
  <si>
    <t>Increase (decrease) in long-term debt</t>
  </si>
  <si>
    <t>Provision for income taxes</t>
  </si>
  <si>
    <t>Increase (decrease) in common stock</t>
  </si>
  <si>
    <t>Subtract dividends paid</t>
  </si>
  <si>
    <t>Dividends paid</t>
  </si>
  <si>
    <t>Cash flow from financing</t>
  </si>
  <si>
    <t>Additions to retained earnings</t>
  </si>
  <si>
    <t>Net change in cash</t>
  </si>
  <si>
    <t>Beginning cash balance 2011</t>
  </si>
  <si>
    <t>Ending cash balance 2011</t>
  </si>
</sst>
</file>

<file path=xl/styles.xml><?xml version="1.0" encoding="utf-8"?>
<styleSheet xmlns="http://schemas.openxmlformats.org/spreadsheetml/2006/main">
  <numFmts count="3">
    <numFmt numFmtId="164" formatCode="&quot;$&quot;#,##0_);[Red]\(&quot;$&quot;#,##0\)"/>
    <numFmt numFmtId="165" formatCode="&quot;$&quot;#,##0"/>
    <numFmt numFmtId="166" formatCode="&quot;$&quot;#,##0;[Red]&quot;$&quot;#,##0"/>
  </numFmts>
  <fonts count="9">
    <font>
      <sz val="11"/>
      <color theme="1"/>
      <name val="Calibri"/>
      <family val="2"/>
      <charset val="178"/>
      <scheme val="minor"/>
    </font>
    <font>
      <b/>
      <sz val="14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14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inden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164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7" fillId="0" borderId="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indent="4"/>
    </xf>
    <xf numFmtId="3" fontId="7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0" fontId="0" fillId="0" borderId="0" xfId="0" applyBorder="1"/>
    <xf numFmtId="0" fontId="8" fillId="0" borderId="0" xfId="0" applyFont="1" applyAlignment="1">
      <alignment wrapText="1"/>
    </xf>
    <xf numFmtId="166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left" indent="1"/>
      <protection locked="0"/>
    </xf>
    <xf numFmtId="3" fontId="7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3" fontId="7" fillId="0" borderId="1" xfId="0" applyNumberFormat="1" applyFont="1" applyFill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3" fontId="0" fillId="0" borderId="0" xfId="0" applyNumberFormat="1"/>
    <xf numFmtId="0" fontId="7" fillId="0" borderId="0" xfId="0" applyFont="1" applyBorder="1" applyAlignment="1">
      <alignment horizontal="left" indent="1"/>
    </xf>
    <xf numFmtId="166" fontId="7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workbookViewId="0">
      <selection sqref="A1:XFD1048576"/>
    </sheetView>
  </sheetViews>
  <sheetFormatPr defaultRowHeight="15"/>
  <cols>
    <col min="1" max="1" width="3.28515625" customWidth="1"/>
    <col min="2" max="2" width="35.42578125" bestFit="1" customWidth="1"/>
    <col min="6" max="7" width="9.28515625" customWidth="1"/>
    <col min="8" max="8" width="36.5703125" bestFit="1" customWidth="1"/>
  </cols>
  <sheetData>
    <row r="1" spans="1:9" ht="18.75">
      <c r="A1" s="1" t="s">
        <v>0</v>
      </c>
    </row>
    <row r="2" spans="1:9" ht="15.75">
      <c r="A2" s="2" t="s">
        <v>1</v>
      </c>
      <c r="B2" s="3" t="s">
        <v>2</v>
      </c>
    </row>
    <row r="3" spans="1:9" ht="15.75">
      <c r="A3" s="2" t="s">
        <v>3</v>
      </c>
      <c r="B3" s="2" t="s">
        <v>4</v>
      </c>
    </row>
    <row r="5" spans="1:9" ht="18">
      <c r="C5" s="4" t="s">
        <v>5</v>
      </c>
      <c r="H5" s="5"/>
    </row>
    <row r="7" spans="1:9" ht="15.75">
      <c r="B7" s="6" t="s">
        <v>6</v>
      </c>
      <c r="C7" s="7">
        <v>2013</v>
      </c>
      <c r="D7" s="7">
        <v>2014</v>
      </c>
      <c r="E7" s="7" t="s">
        <v>7</v>
      </c>
      <c r="G7" s="8" t="s">
        <v>1</v>
      </c>
      <c r="H7" s="9" t="s">
        <v>8</v>
      </c>
    </row>
    <row r="8" spans="1:9" ht="15.75">
      <c r="B8" s="10" t="s">
        <v>9</v>
      </c>
      <c r="C8" s="11"/>
      <c r="D8" s="11"/>
      <c r="E8" s="11"/>
      <c r="G8" s="12"/>
    </row>
    <row r="9" spans="1:9" ht="15.75">
      <c r="B9" s="13" t="s">
        <v>10</v>
      </c>
      <c r="C9" s="14">
        <v>47500</v>
      </c>
      <c r="D9" s="14">
        <v>76700</v>
      </c>
      <c r="E9" s="14">
        <f>D9-C9</f>
        <v>29200</v>
      </c>
      <c r="H9" s="15" t="s">
        <v>11</v>
      </c>
      <c r="I9" s="16"/>
    </row>
    <row r="10" spans="1:9">
      <c r="B10" s="13" t="s">
        <v>12</v>
      </c>
      <c r="C10" s="14">
        <v>0</v>
      </c>
      <c r="D10" s="14">
        <v>43100</v>
      </c>
      <c r="E10" s="14">
        <f t="shared" ref="E10:E32" si="0">D10-C10</f>
        <v>43100</v>
      </c>
      <c r="H10" s="17" t="s">
        <v>13</v>
      </c>
      <c r="I10" s="18">
        <f>-E11</f>
        <v>12500</v>
      </c>
    </row>
    <row r="11" spans="1:9">
      <c r="B11" s="13" t="s">
        <v>14</v>
      </c>
      <c r="C11" s="19">
        <v>49000</v>
      </c>
      <c r="D11" s="19">
        <v>36500</v>
      </c>
      <c r="E11" s="14">
        <f t="shared" si="0"/>
        <v>-12500</v>
      </c>
      <c r="H11" s="17" t="s">
        <v>15</v>
      </c>
      <c r="I11" s="20">
        <f>-E18</f>
        <v>1400</v>
      </c>
    </row>
    <row r="12" spans="1:9">
      <c r="B12" s="21" t="s">
        <v>16</v>
      </c>
      <c r="C12" s="14">
        <v>96500</v>
      </c>
      <c r="D12" s="14">
        <v>156300</v>
      </c>
      <c r="E12" s="14"/>
      <c r="H12" s="17" t="s">
        <v>17</v>
      </c>
      <c r="I12" s="20">
        <f>E24</f>
        <v>10700</v>
      </c>
    </row>
    <row r="13" spans="1:9">
      <c r="B13" s="10" t="s">
        <v>18</v>
      </c>
      <c r="C13" s="14"/>
      <c r="D13" s="14"/>
      <c r="E13" s="14"/>
      <c r="H13" s="17" t="s">
        <v>19</v>
      </c>
      <c r="I13" s="20">
        <f>E27</f>
        <v>33900</v>
      </c>
    </row>
    <row r="14" spans="1:9">
      <c r="B14" s="13" t="s">
        <v>20</v>
      </c>
      <c r="C14" s="14">
        <v>15800</v>
      </c>
      <c r="D14" s="14">
        <v>15800</v>
      </c>
      <c r="E14" s="14">
        <f t="shared" si="0"/>
        <v>0</v>
      </c>
      <c r="H14" s="17" t="s">
        <v>21</v>
      </c>
      <c r="I14" s="20">
        <f>E30</f>
        <v>52000</v>
      </c>
    </row>
    <row r="15" spans="1:9">
      <c r="B15" s="13" t="s">
        <v>22</v>
      </c>
      <c r="C15" s="14">
        <v>103600</v>
      </c>
      <c r="D15" s="14">
        <v>164600</v>
      </c>
      <c r="E15" s="14">
        <f t="shared" si="0"/>
        <v>61000</v>
      </c>
      <c r="H15" s="17" t="s">
        <v>23</v>
      </c>
      <c r="I15" s="22">
        <f>E31</f>
        <v>47200</v>
      </c>
    </row>
    <row r="16" spans="1:9">
      <c r="B16" s="13" t="s">
        <v>24</v>
      </c>
      <c r="C16" s="14">
        <v>63200</v>
      </c>
      <c r="D16" s="14">
        <v>65500</v>
      </c>
      <c r="E16" s="14">
        <f t="shared" si="0"/>
        <v>2300</v>
      </c>
      <c r="H16" s="21" t="s">
        <v>25</v>
      </c>
      <c r="I16" s="18">
        <f>SUM(I10:I15)</f>
        <v>157700</v>
      </c>
    </row>
    <row r="17" spans="2:9" ht="15.75">
      <c r="B17" s="13" t="s">
        <v>26</v>
      </c>
      <c r="C17" s="14">
        <v>5200</v>
      </c>
      <c r="D17" s="14">
        <v>5200</v>
      </c>
      <c r="E17" s="14">
        <f t="shared" si="0"/>
        <v>0</v>
      </c>
      <c r="H17" s="23"/>
      <c r="I17" s="16"/>
    </row>
    <row r="18" spans="2:9" ht="15.75">
      <c r="B18" s="13" t="s">
        <v>27</v>
      </c>
      <c r="C18" s="24">
        <v>-10800</v>
      </c>
      <c r="D18" s="24">
        <v>-12200</v>
      </c>
      <c r="E18" s="14">
        <f t="shared" si="0"/>
        <v>-1400</v>
      </c>
      <c r="H18" s="15" t="s">
        <v>28</v>
      </c>
      <c r="I18" s="16"/>
    </row>
    <row r="19" spans="2:9" ht="15.75" thickBot="1">
      <c r="B19" s="21" t="s">
        <v>29</v>
      </c>
      <c r="C19" s="25">
        <v>177000</v>
      </c>
      <c r="D19" s="25">
        <v>238900</v>
      </c>
      <c r="E19" s="14"/>
      <c r="H19" s="17" t="s">
        <v>30</v>
      </c>
      <c r="I19" s="18">
        <f>E9</f>
        <v>29200</v>
      </c>
    </row>
    <row r="20" spans="2:9">
      <c r="B20" s="10" t="s">
        <v>31</v>
      </c>
      <c r="C20" s="14">
        <v>273500</v>
      </c>
      <c r="D20" s="14">
        <v>395200</v>
      </c>
      <c r="E20" s="14"/>
      <c r="H20" s="17" t="s">
        <v>32</v>
      </c>
      <c r="I20" s="20">
        <f>E10</f>
        <v>43100</v>
      </c>
    </row>
    <row r="21" spans="2:9" ht="15.75">
      <c r="B21" s="11"/>
      <c r="C21" s="14"/>
      <c r="D21" s="14"/>
      <c r="E21" s="14"/>
      <c r="H21" s="17" t="s">
        <v>33</v>
      </c>
      <c r="I21" s="20">
        <f>E15</f>
        <v>61000</v>
      </c>
    </row>
    <row r="22" spans="2:9">
      <c r="B22" s="10" t="s">
        <v>34</v>
      </c>
      <c r="C22" s="14"/>
      <c r="D22" s="14"/>
      <c r="E22" s="14"/>
      <c r="H22" s="17" t="s">
        <v>35</v>
      </c>
      <c r="I22" s="20">
        <f>E16</f>
        <v>2300</v>
      </c>
    </row>
    <row r="23" spans="2:9">
      <c r="B23" s="13" t="s">
        <v>36</v>
      </c>
      <c r="C23" s="14">
        <v>48000</v>
      </c>
      <c r="D23" s="14">
        <v>25900</v>
      </c>
      <c r="E23" s="14">
        <f t="shared" si="0"/>
        <v>-22100</v>
      </c>
      <c r="H23" s="17" t="s">
        <v>37</v>
      </c>
      <c r="I23" s="22">
        <v>22100</v>
      </c>
    </row>
    <row r="24" spans="2:9">
      <c r="B24" s="13" t="s">
        <v>38</v>
      </c>
      <c r="C24" s="19">
        <v>0</v>
      </c>
      <c r="D24" s="19">
        <v>10700</v>
      </c>
      <c r="E24" s="14">
        <f t="shared" si="0"/>
        <v>10700</v>
      </c>
      <c r="H24" s="21" t="s">
        <v>39</v>
      </c>
      <c r="I24" s="18">
        <f>SUM(I19:I23)</f>
        <v>157700</v>
      </c>
    </row>
    <row r="25" spans="2:9">
      <c r="B25" s="21" t="s">
        <v>40</v>
      </c>
      <c r="C25" s="14">
        <v>48000</v>
      </c>
      <c r="D25" s="14">
        <v>36600</v>
      </c>
      <c r="E25" s="14">
        <f t="shared" si="0"/>
        <v>-11400</v>
      </c>
      <c r="H25" s="17"/>
      <c r="I25" s="18"/>
    </row>
    <row r="26" spans="2:9" ht="15.75">
      <c r="B26" s="10" t="s">
        <v>41</v>
      </c>
      <c r="C26" s="14"/>
      <c r="D26" s="14"/>
      <c r="E26" s="14"/>
      <c r="G26" s="8" t="s">
        <v>3</v>
      </c>
      <c r="H26" s="9" t="s">
        <v>42</v>
      </c>
      <c r="I26" s="18"/>
    </row>
    <row r="27" spans="2:9">
      <c r="B27" s="13" t="s">
        <v>43</v>
      </c>
      <c r="C27" s="19">
        <v>100100</v>
      </c>
      <c r="D27" s="19">
        <v>134000</v>
      </c>
      <c r="E27" s="14">
        <f t="shared" si="0"/>
        <v>33900</v>
      </c>
      <c r="H27" s="26"/>
      <c r="I27" s="26"/>
    </row>
    <row r="28" spans="2:9">
      <c r="B28" s="21" t="s">
        <v>44</v>
      </c>
      <c r="C28" s="14">
        <v>148100</v>
      </c>
      <c r="D28" s="14">
        <v>170600</v>
      </c>
      <c r="E28" s="14">
        <f t="shared" si="0"/>
        <v>22500</v>
      </c>
      <c r="H28" s="27" t="s">
        <v>45</v>
      </c>
      <c r="I28" s="7">
        <v>2014</v>
      </c>
    </row>
    <row r="29" spans="2:9">
      <c r="B29" s="10" t="s">
        <v>46</v>
      </c>
      <c r="C29" s="14"/>
      <c r="D29" s="14"/>
      <c r="E29" s="14"/>
      <c r="H29" s="13" t="s">
        <v>47</v>
      </c>
      <c r="I29" s="28">
        <f>C44</f>
        <v>69200</v>
      </c>
    </row>
    <row r="30" spans="2:9">
      <c r="B30" s="13" t="s">
        <v>48</v>
      </c>
      <c r="C30" s="29">
        <v>125400</v>
      </c>
      <c r="D30" s="29">
        <v>177400</v>
      </c>
      <c r="E30" s="14">
        <f t="shared" si="0"/>
        <v>52000</v>
      </c>
      <c r="H30" s="13" t="s">
        <v>49</v>
      </c>
      <c r="I30" s="30">
        <f>-C39</f>
        <v>1400</v>
      </c>
    </row>
    <row r="31" spans="2:9">
      <c r="B31" s="13" t="s">
        <v>50</v>
      </c>
      <c r="C31" s="19">
        <v>0</v>
      </c>
      <c r="D31" s="19">
        <v>47200</v>
      </c>
      <c r="E31" s="14">
        <f t="shared" si="0"/>
        <v>47200</v>
      </c>
      <c r="H31" s="13" t="s">
        <v>51</v>
      </c>
      <c r="I31" s="30">
        <f>-I20</f>
        <v>-43100</v>
      </c>
    </row>
    <row r="32" spans="2:9" ht="15.75" thickBot="1">
      <c r="B32" s="21" t="s">
        <v>52</v>
      </c>
      <c r="C32" s="25">
        <v>125400</v>
      </c>
      <c r="D32" s="25">
        <v>224600</v>
      </c>
      <c r="E32" s="14">
        <f t="shared" si="0"/>
        <v>99200</v>
      </c>
      <c r="H32" s="13" t="s">
        <v>53</v>
      </c>
      <c r="I32" s="30">
        <f>I10</f>
        <v>12500</v>
      </c>
    </row>
    <row r="33" spans="2:10">
      <c r="B33" s="10" t="s">
        <v>54</v>
      </c>
      <c r="C33" s="29">
        <v>273500</v>
      </c>
      <c r="D33" s="29">
        <v>395200</v>
      </c>
      <c r="E33" s="14"/>
      <c r="H33" s="31" t="s">
        <v>55</v>
      </c>
      <c r="I33" s="31"/>
    </row>
    <row r="34" spans="2:10">
      <c r="H34" s="13" t="s">
        <v>56</v>
      </c>
      <c r="I34" s="30">
        <f>-I23</f>
        <v>-22100</v>
      </c>
    </row>
    <row r="35" spans="2:10">
      <c r="B35" s="26"/>
      <c r="C35" s="26"/>
      <c r="H35" s="13" t="s">
        <v>57</v>
      </c>
      <c r="I35" s="32">
        <f>I12</f>
        <v>10700</v>
      </c>
    </row>
    <row r="36" spans="2:10" ht="15.75">
      <c r="B36" s="6" t="s">
        <v>58</v>
      </c>
      <c r="C36" s="33">
        <v>2014</v>
      </c>
      <c r="H36" s="34" t="s">
        <v>59</v>
      </c>
      <c r="I36" s="30">
        <f>SUM(I29:I35)</f>
        <v>28600</v>
      </c>
    </row>
    <row r="37" spans="2:10" ht="15.75">
      <c r="B37" s="13" t="s">
        <v>60</v>
      </c>
      <c r="C37" s="18">
        <v>165300</v>
      </c>
      <c r="H37" s="27" t="s">
        <v>61</v>
      </c>
      <c r="I37" s="11"/>
    </row>
    <row r="38" spans="2:10">
      <c r="B38" s="13" t="s">
        <v>62</v>
      </c>
      <c r="C38" s="20">
        <v>-46200</v>
      </c>
      <c r="H38" s="13" t="s">
        <v>63</v>
      </c>
      <c r="I38" s="30">
        <f>-I21</f>
        <v>-61000</v>
      </c>
    </row>
    <row r="39" spans="2:10">
      <c r="B39" s="13" t="s">
        <v>64</v>
      </c>
      <c r="C39" s="20">
        <v>-1400</v>
      </c>
      <c r="H39" s="13" t="s">
        <v>65</v>
      </c>
      <c r="I39" s="32">
        <f>-I22</f>
        <v>-2300</v>
      </c>
    </row>
    <row r="40" spans="2:10">
      <c r="B40" s="13" t="s">
        <v>66</v>
      </c>
      <c r="C40" s="20">
        <v>-2000</v>
      </c>
      <c r="H40" s="34" t="s">
        <v>67</v>
      </c>
      <c r="I40" s="30">
        <f>I38+I39</f>
        <v>-63300</v>
      </c>
    </row>
    <row r="41" spans="2:10" ht="15.75">
      <c r="B41" s="13" t="s">
        <v>68</v>
      </c>
      <c r="C41" s="22">
        <v>-5600</v>
      </c>
      <c r="H41" s="27" t="s">
        <v>69</v>
      </c>
      <c r="I41" s="11"/>
    </row>
    <row r="42" spans="2:10">
      <c r="B42" s="13" t="s">
        <v>70</v>
      </c>
      <c r="C42" s="20">
        <v>110100</v>
      </c>
      <c r="H42" s="13" t="s">
        <v>71</v>
      </c>
      <c r="I42" s="30">
        <f>I13</f>
        <v>33900</v>
      </c>
    </row>
    <row r="43" spans="2:10">
      <c r="B43" s="13" t="s">
        <v>72</v>
      </c>
      <c r="C43" s="22">
        <v>-40900</v>
      </c>
      <c r="H43" s="13" t="s">
        <v>73</v>
      </c>
      <c r="I43" s="30">
        <f>I14</f>
        <v>52000</v>
      </c>
    </row>
    <row r="44" spans="2:10">
      <c r="B44" s="13" t="s">
        <v>47</v>
      </c>
      <c r="C44" s="18">
        <v>69200</v>
      </c>
      <c r="H44" s="13" t="s">
        <v>74</v>
      </c>
      <c r="I44" s="32">
        <f>-C45</f>
        <v>-22000</v>
      </c>
    </row>
    <row r="45" spans="2:10">
      <c r="B45" s="13" t="s">
        <v>75</v>
      </c>
      <c r="C45" s="35">
        <v>22000</v>
      </c>
      <c r="H45" s="34" t="s">
        <v>76</v>
      </c>
      <c r="I45" s="30">
        <f>SUM(I42:I44)</f>
        <v>63900</v>
      </c>
    </row>
    <row r="46" spans="2:10" ht="15.75">
      <c r="B46" s="13" t="s">
        <v>77</v>
      </c>
      <c r="C46" s="36">
        <v>47200</v>
      </c>
      <c r="H46" s="11"/>
      <c r="I46" s="37"/>
    </row>
    <row r="47" spans="2:10">
      <c r="B47" s="13"/>
      <c r="H47" s="13" t="s">
        <v>78</v>
      </c>
      <c r="I47" s="30">
        <f>I36+I40+I45</f>
        <v>29200</v>
      </c>
      <c r="J47" s="38"/>
    </row>
    <row r="48" spans="2:10">
      <c r="H48" s="13" t="s">
        <v>79</v>
      </c>
      <c r="I48" s="32">
        <f>C9</f>
        <v>47500</v>
      </c>
    </row>
    <row r="49" spans="8:9">
      <c r="H49" s="39" t="s">
        <v>80</v>
      </c>
      <c r="I49" s="40">
        <f>I47+I48</f>
        <v>76700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simoi</dc:creator>
  <cp:lastModifiedBy>simoi</cp:lastModifiedBy>
  <dcterms:created xsi:type="dcterms:W3CDTF">2018-11-05T10:56:18Z</dcterms:created>
  <dcterms:modified xsi:type="dcterms:W3CDTF">2018-11-05T10:56:21Z</dcterms:modified>
</cp:coreProperties>
</file>